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<sst xmlns="http://schemas.openxmlformats.org/spreadsheetml/2006/main" count="24" uniqueCount="22">
  <si>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Common</t>
  </si>
  <si>
    <t>Passive</t>
  </si>
  <si>
    <t>Active</t>
  </si>
  <si>
    <t>INPUT DATA</t>
  </si>
  <si>
    <t>Hours charging / day</t>
  </si>
  <si>
    <t>Hours balancing / day</t>
  </si>
  <si>
    <t>Capacity [Ah]</t>
  </si>
  <si>
    <t>Cells in series</t>
  </si>
  <si>
    <t>BMS cost / cell [$]</t>
  </si>
  <si>
    <t>Balance current [A]</t>
  </si>
  <si>
    <t>Cell voltage [V]</t>
  </si>
  <si>
    <t>Standby power / cell [mW]</t>
  </si>
  <si>
    <t>Conversion efficiency [%]</t>
  </si>
  <si>
    <t>n.a.</t>
  </si>
  <si>
    <t>RESULTS</t>
  </si>
  <si>
    <t>Delta leakage  [mA]</t>
  </si>
  <si>
    <t>Avg bal curr [mA]</t>
  </si>
  <si>
    <t>On/off ratio [%]</t>
  </si>
  <si>
    <t>Standby heat power [W]</t>
  </si>
  <si>
    <t>Conversion heat power [W]</t>
  </si>
  <si>
    <t>Total heat power [W]</t>
  </si>
  <si>
    <t>Cost [$]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</si>
</sst>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0" fillId="0" borderId="2" xfId="0" applyBorder="1" applyAlignment="1">
      <alignment horizontal="right"/>
    </xf>
    <xf numFmtId="164" fontId="0" fillId="0" borderId="3" xfId="0" applyBorder="1" applyAlignment="1">
      <alignment horizontal="right"/>
    </xf>
    <xf numFmtId="164" fontId="1" fillId="0" borderId="4" xfId="0" applyFont="1" applyBorder="1" applyAlignment="1">
      <alignment/>
    </xf>
    <xf numFmtId="164" fontId="0" fillId="2" borderId="0" xfId="0" applyFill="1" applyAlignment="1">
      <alignment horizontal="right"/>
    </xf>
    <xf numFmtId="164" fontId="0" fillId="3" borderId="0" xfId="0" applyFill="1" applyAlignment="1">
      <alignment horizontal="right"/>
    </xf>
    <xf numFmtId="164" fontId="0" fillId="3" borderId="5" xfId="0" applyFill="1" applyBorder="1" applyAlignment="1">
      <alignment horizontal="right"/>
    </xf>
    <xf numFmtId="164" fontId="0" fillId="0" borderId="0" xfId="0" applyAlignment="1">
      <alignment horizontal="right"/>
    </xf>
    <xf numFmtId="165" fontId="0" fillId="0" borderId="5" xfId="0" applyNumberFormat="1" applyBorder="1" applyAlignment="1">
      <alignment horizontal="right"/>
    </xf>
    <xf numFmtId="164" fontId="0" fillId="0" borderId="5" xfId="0" applyBorder="1" applyAlignment="1">
      <alignment horizontal="right"/>
    </xf>
    <xf numFmtId="164" fontId="1" fillId="0" borderId="6" xfId="0" applyFont="1" applyBorder="1" applyAlignment="1">
      <alignment/>
    </xf>
    <xf numFmtId="164" fontId="0" fillId="3" borderId="7" xfId="0" applyFill="1" applyBorder="1" applyAlignment="1">
      <alignment horizontal="right"/>
    </xf>
    <xf numFmtId="164" fontId="0" fillId="0" borderId="7" xfId="0" applyFont="1" applyBorder="1" applyAlignment="1">
      <alignment horizontal="right"/>
    </xf>
    <xf numFmtId="164" fontId="0" fillId="0" borderId="8" xfId="0" applyBorder="1" applyAlignment="1">
      <alignment horizontal="right"/>
    </xf>
    <xf numFmtId="164" fontId="0" fillId="0" borderId="4" xfId="0" applyFont="1" applyBorder="1" applyAlignment="1">
      <alignment/>
    </xf>
    <xf numFmtId="165" fontId="0" fillId="4" borderId="0" xfId="0" applyNumberFormat="1" applyFill="1" applyBorder="1" applyAlignment="1">
      <alignment horizontal="right"/>
    </xf>
    <xf numFmtId="164" fontId="0" fillId="5" borderId="0" xfId="0" applyFill="1" applyBorder="1" applyAlignment="1">
      <alignment horizontal="right"/>
    </xf>
    <xf numFmtId="164" fontId="0" fillId="5" borderId="5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5" borderId="0" xfId="0" applyFill="1" applyAlignment="1">
      <alignment horizontal="right"/>
    </xf>
    <xf numFmtId="164" fontId="0" fillId="6" borderId="0" xfId="0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4" fontId="0" fillId="6" borderId="0" xfId="0" applyFill="1" applyBorder="1" applyAlignment="1">
      <alignment horizontal="right"/>
    </xf>
    <xf numFmtId="164" fontId="0" fillId="4" borderId="0" xfId="0" applyFill="1" applyBorder="1" applyAlignment="1">
      <alignment horizontal="right"/>
    </xf>
    <xf numFmtId="164" fontId="0" fillId="4" borderId="5" xfId="0" applyFill="1" applyBorder="1" applyAlignment="1">
      <alignment horizontal="right"/>
    </xf>
    <xf numFmtId="164" fontId="0" fillId="0" borderId="6" xfId="0" applyFont="1" applyBorder="1" applyAlignment="1">
      <alignment/>
    </xf>
    <xf numFmtId="164" fontId="0" fillId="6" borderId="7" xfId="0" applyFill="1" applyBorder="1" applyAlignment="1">
      <alignment horizontal="right"/>
    </xf>
    <xf numFmtId="164" fontId="0" fillId="4" borderId="7" xfId="0" applyFill="1" applyBorder="1" applyAlignment="1">
      <alignment horizontal="right"/>
    </xf>
    <xf numFmtId="164" fontId="0" fillId="4" borderId="8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E12" sqref="E12"/>
    </sheetView>
  </sheetViews>
  <sheetFormatPr defaultColWidth="12.57421875" defaultRowHeight="12.75"/>
  <cols>
    <col min="1" max="1" width="25.421875" style="0" customWidth="1"/>
    <col min="2" max="4" width="9.140625" style="0" customWidth="1"/>
    <col min="5" max="16384" width="11.574218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s="2" t="s">
        <v>3</v>
      </c>
      <c r="B2" s="3"/>
      <c r="C2" s="3"/>
      <c r="D2" s="4"/>
    </row>
    <row r="3" spans="1:4" ht="12.75">
      <c r="A3" s="5" t="s">
        <v>4</v>
      </c>
      <c r="B3" s="6">
        <v>24</v>
      </c>
      <c r="C3" s="7"/>
      <c r="D3" s="8"/>
    </row>
    <row r="4" spans="1:4" ht="12.75">
      <c r="A4" s="5" t="s">
        <v>5</v>
      </c>
      <c r="B4" s="6">
        <v>24</v>
      </c>
      <c r="C4" s="7"/>
      <c r="D4" s="8"/>
    </row>
    <row r="5" spans="1:4" ht="12.75">
      <c r="A5" s="5" t="s">
        <v>6</v>
      </c>
      <c r="B5" s="6">
        <v>100</v>
      </c>
      <c r="C5" s="7"/>
      <c r="D5" s="8"/>
    </row>
    <row r="6" spans="1:4" ht="12.75">
      <c r="A6" s="5" t="s">
        <v>7</v>
      </c>
      <c r="B6" s="6">
        <v>100</v>
      </c>
      <c r="C6" s="7"/>
      <c r="D6" s="8"/>
    </row>
    <row r="7" spans="1:4" ht="12.75">
      <c r="A7" s="5" t="s">
        <v>8</v>
      </c>
      <c r="B7" s="7"/>
      <c r="C7" s="9">
        <v>1</v>
      </c>
      <c r="D7" s="10">
        <v>10</v>
      </c>
    </row>
    <row r="8" spans="1:4" ht="12.75">
      <c r="A8" s="5" t="s">
        <v>9</v>
      </c>
      <c r="B8" s="7"/>
      <c r="C8" s="9">
        <v>0.1</v>
      </c>
      <c r="D8" s="10">
        <v>3</v>
      </c>
    </row>
    <row r="9" spans="1:4" ht="12.75">
      <c r="A9" s="5" t="s">
        <v>10</v>
      </c>
      <c r="B9" s="9">
        <v>4</v>
      </c>
      <c r="C9" s="7"/>
      <c r="D9" s="8"/>
    </row>
    <row r="10" spans="1:4" ht="12.75">
      <c r="A10" s="5" t="s">
        <v>11</v>
      </c>
      <c r="B10" s="7"/>
      <c r="C10" s="9">
        <v>0</v>
      </c>
      <c r="D10" s="11">
        <v>50</v>
      </c>
    </row>
    <row r="11" spans="1:4" ht="12.75">
      <c r="A11" s="12" t="s">
        <v>12</v>
      </c>
      <c r="B11" s="13"/>
      <c r="C11" s="14" t="s">
        <v>13</v>
      </c>
      <c r="D11" s="15">
        <v>70</v>
      </c>
    </row>
    <row r="12" spans="2:4" ht="12.75">
      <c r="B12" s="9"/>
      <c r="C12" s="9"/>
      <c r="D12" s="9"/>
    </row>
    <row r="13" spans="1:4" ht="12.75">
      <c r="A13" s="2" t="s">
        <v>14</v>
      </c>
      <c r="B13" s="3"/>
      <c r="C13" s="3"/>
      <c r="D13" s="4"/>
    </row>
    <row r="14" spans="1:4" ht="12.75">
      <c r="A14" s="16" t="s">
        <v>15</v>
      </c>
      <c r="B14" s="17">
        <f>B5/25</f>
        <v>4</v>
      </c>
      <c r="C14" s="18"/>
      <c r="D14" s="19"/>
    </row>
    <row r="15" spans="1:4" ht="12.75">
      <c r="A15" s="16" t="s">
        <v>16</v>
      </c>
      <c r="B15" s="20">
        <f>B14*24/B4</f>
        <v>4</v>
      </c>
      <c r="C15" s="21"/>
      <c r="D15" s="19"/>
    </row>
    <row r="16" spans="1:4" ht="12.75">
      <c r="A16" s="16" t="s">
        <v>17</v>
      </c>
      <c r="B16" s="22"/>
      <c r="C16" s="23">
        <f>B15/C8*100/1000</f>
        <v>4</v>
      </c>
      <c r="D16" s="24">
        <f>B15/D8*100/1000</f>
        <v>0.1333333333333333</v>
      </c>
    </row>
    <row r="17" spans="1:4" ht="12.75">
      <c r="A17" s="16" t="s">
        <v>18</v>
      </c>
      <c r="B17" s="22"/>
      <c r="C17" s="9" t="s">
        <v>13</v>
      </c>
      <c r="D17" s="11">
        <f>D10/1000*B3/24*B6</f>
        <v>5.000000000000001</v>
      </c>
    </row>
    <row r="18" spans="1:4" ht="12.75">
      <c r="A18" s="16" t="s">
        <v>19</v>
      </c>
      <c r="B18" s="22"/>
      <c r="C18" s="9" t="s">
        <v>13</v>
      </c>
      <c r="D18" s="11">
        <f>B14/1000*B9*(1-D11/100)*B6/2</f>
        <v>0.24000000000000002</v>
      </c>
    </row>
    <row r="19" spans="1:4" ht="12.75">
      <c r="A19" s="16" t="s">
        <v>20</v>
      </c>
      <c r="B19" s="25"/>
      <c r="C19" s="26">
        <f>B14/1000*B9*B6/2</f>
        <v>0.8</v>
      </c>
      <c r="D19" s="27">
        <f>D17+D18</f>
        <v>5.240000000000001</v>
      </c>
    </row>
    <row r="20" spans="1:4" ht="12.75">
      <c r="A20" s="28" t="s">
        <v>21</v>
      </c>
      <c r="B20" s="29"/>
      <c r="C20" s="30">
        <f>C7*B6</f>
        <v>100</v>
      </c>
      <c r="D20" s="31">
        <f>D7*B6</f>
        <v>1000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2009-08-12T23:28:32Z</dcterms:created>
  <cp:category/>
  <cp:version/>
  <cp:contentType/>
  <cp:contentStatus/>
</cp:coreProperties>
</file>